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Nov 16" sheetId="1" r:id="rId1"/>
  </sheets>
  <definedNames>
    <definedName name="_xlnm.Print_Area" localSheetId="0">'Nov 16'!$A$1:$M$46</definedName>
    <definedName name="_xlnm.Print_Titles" localSheetId="0">'Nov 16'!$A:$D</definedName>
  </definedNames>
  <calcPr calcId="145621"/>
</workbook>
</file>

<file path=xl/calcChain.xml><?xml version="1.0" encoding="utf-8"?>
<calcChain xmlns="http://schemas.openxmlformats.org/spreadsheetml/2006/main">
  <c r="K46" i="1" l="1"/>
  <c r="I46" i="1"/>
  <c r="M38" i="1"/>
  <c r="K38" i="1"/>
  <c r="G38" i="1"/>
  <c r="E38" i="1"/>
  <c r="I34" i="1"/>
  <c r="I31" i="1"/>
  <c r="M27" i="1"/>
  <c r="K27" i="1"/>
  <c r="K39" i="1" s="1"/>
  <c r="I27" i="1"/>
  <c r="G27" i="1"/>
  <c r="G39" i="1" s="1"/>
  <c r="E27" i="1"/>
  <c r="K14" i="1"/>
  <c r="K40" i="1" s="1"/>
  <c r="I14" i="1"/>
  <c r="G14" i="1"/>
  <c r="G40" i="1" s="1"/>
  <c r="E14" i="1"/>
  <c r="M10" i="1"/>
  <c r="M14" i="1" s="1"/>
  <c r="I38" i="1" l="1"/>
  <c r="M40" i="1"/>
  <c r="E39" i="1"/>
  <c r="E40" i="1" s="1"/>
  <c r="M39" i="1"/>
  <c r="I39" i="1"/>
  <c r="I40" i="1" s="1"/>
</calcChain>
</file>

<file path=xl/sharedStrings.xml><?xml version="1.0" encoding="utf-8"?>
<sst xmlns="http://schemas.openxmlformats.org/spreadsheetml/2006/main" count="52" uniqueCount="47">
  <si>
    <t>Visit Southeast Montana</t>
  </si>
  <si>
    <t xml:space="preserve">Profit &amp; Loss </t>
  </si>
  <si>
    <t>Budget vs. Actual</t>
  </si>
  <si>
    <t>November 2016</t>
  </si>
  <si>
    <t>CURRENT MONTH</t>
  </si>
  <si>
    <t>YEAR TO DATE</t>
  </si>
  <si>
    <t>Nov 2016</t>
  </si>
  <si>
    <t>July-Nov 2016</t>
  </si>
  <si>
    <t>2016-17 Annual</t>
  </si>
  <si>
    <t>Actual</t>
  </si>
  <si>
    <t>Budget</t>
  </si>
  <si>
    <t>Income</t>
  </si>
  <si>
    <t>SEMT State Revenue</t>
  </si>
  <si>
    <t>SEMT State Interest Revenue</t>
  </si>
  <si>
    <t>Travel Guide Ad Revenue</t>
  </si>
  <si>
    <t>Sponsorship Revenue</t>
  </si>
  <si>
    <t>Total Income</t>
  </si>
  <si>
    <t>Committed Rollover Funds from Prior Year</t>
  </si>
  <si>
    <t>Expense</t>
  </si>
  <si>
    <t>SEMT Unrestricted Funds</t>
  </si>
  <si>
    <t>SEMT Unrestricted - Advertising</t>
  </si>
  <si>
    <t>SEMT Unrestricted - Staff Training</t>
  </si>
  <si>
    <t>SEMT Unrestricted - Meetings</t>
  </si>
  <si>
    <t>SEMT Unrestricted - Lobby/Awareness</t>
  </si>
  <si>
    <t>SEMT Unrestricted - Membership Dues</t>
  </si>
  <si>
    <t>SEMT Unrestricted - Tradeshow Exp</t>
  </si>
  <si>
    <t>SEMT Unrestricted - Misc.</t>
  </si>
  <si>
    <t>Total SEMT Unrestricted Funds</t>
  </si>
  <si>
    <t>SEMT State Expenses</t>
  </si>
  <si>
    <t>SEMT State Advertising</t>
  </si>
  <si>
    <t>SEMT State Marketing Support</t>
  </si>
  <si>
    <t>SEMT State Printed Projects</t>
  </si>
  <si>
    <t>SEMT State Publicity</t>
  </si>
  <si>
    <t>SEMT State Tradeshows</t>
  </si>
  <si>
    <t>SEMT State Telemarketing/Fulfill.</t>
  </si>
  <si>
    <t>SEMT State Internet Development</t>
  </si>
  <si>
    <t>SEMT State Visitor Info. Center</t>
  </si>
  <si>
    <t>Total SEMT State Expenses</t>
  </si>
  <si>
    <t>Total Expense</t>
  </si>
  <si>
    <t>Net Income</t>
  </si>
  <si>
    <t>Cash</t>
  </si>
  <si>
    <t>Current Month</t>
  </si>
  <si>
    <t>Last Month</t>
  </si>
  <si>
    <t>State Funds - Checking</t>
  </si>
  <si>
    <t>State Funds - Savings</t>
  </si>
  <si>
    <t>Unrestricted Funds - Checking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</si>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</sst>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17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/>
    <xf numFmtId="43" fontId="4" fillId="0" borderId="0" applyFont="0" applyFill="0" applyBorder="0" applyAlignment="0" applyProtection="0"/>
    <xf numFmtId="3" fontId="17" fillId="0" borderId="0"/>
    <xf numFmtId="44" fontId="4" fillId="0" borderId="0" applyFont="0" applyFill="0" applyBorder="0" applyAlignment="0" applyProtection="0"/>
    <xf numFmtId="5" fontId="17" fillId="0" borderId="0"/>
    <xf numFmtId="0" fontId="17" fillId="0" borderId="0"/>
    <xf numFmtId="2" fontId="17" fillId="0" borderId="0"/>
    <xf numFmtId="0" fontId="18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7" fillId="0" borderId="0"/>
    <xf numFmtId="0" fontId="17" fillId="0" borderId="4"/>
  </cellStyleXfs>
  <cellXfs count="70">
    <xf numFmtId="0" fontId="0" fillId="0" borderId="0" xfId="0"/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2" applyNumberFormat="1" applyFont="1" applyAlignment="1">
      <alignment horizontal="center"/>
    </xf>
    <xf numFmtId="17" fontId="6" fillId="0" borderId="0" xfId="2" applyNumberFormat="1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Border="1"/>
    <xf numFmtId="39" fontId="9" fillId="0" borderId="1" xfId="2" applyNumberFormat="1" applyFont="1" applyBorder="1" applyAlignment="1">
      <alignment horizontal="center" wrapText="1"/>
    </xf>
    <xf numFmtId="49" fontId="6" fillId="0" borderId="0" xfId="2" applyNumberFormat="1" applyFont="1" applyAlignment="1"/>
    <xf numFmtId="49" fontId="9" fillId="0" borderId="1" xfId="2" applyNumberFormat="1" applyFont="1" applyBorder="1" applyAlignment="1">
      <alignment horizontal="center"/>
    </xf>
    <xf numFmtId="0" fontId="10" fillId="0" borderId="0" xfId="0" applyFont="1" applyBorder="1"/>
    <xf numFmtId="49" fontId="8" fillId="0" borderId="0" xfId="0" applyNumberFormat="1" applyFont="1"/>
    <xf numFmtId="49" fontId="11" fillId="0" borderId="0" xfId="0" applyNumberFormat="1" applyFont="1"/>
    <xf numFmtId="17" fontId="12" fillId="0" borderId="0" xfId="2" quotePrefix="1" applyNumberFormat="1" applyFont="1" applyBorder="1" applyAlignment="1">
      <alignment horizontal="center"/>
    </xf>
    <xf numFmtId="0" fontId="4" fillId="0" borderId="0" xfId="2" applyNumberFormat="1" applyFont="1"/>
    <xf numFmtId="0" fontId="13" fillId="0" borderId="0" xfId="0" applyFont="1"/>
    <xf numFmtId="49" fontId="12" fillId="0" borderId="0" xfId="2" applyNumberFormat="1" applyFont="1" applyBorder="1" applyAlignment="1">
      <alignment horizontal="center"/>
    </xf>
    <xf numFmtId="0" fontId="10" fillId="0" borderId="0" xfId="0" applyFont="1"/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39" fontId="12" fillId="0" borderId="1" xfId="2" applyNumberFormat="1" applyFont="1" applyBorder="1" applyAlignment="1">
      <alignment horizontal="center"/>
    </xf>
    <xf numFmtId="3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12" fillId="0" borderId="1" xfId="2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4" fillId="0" borderId="0" xfId="0" applyNumberFormat="1" applyFont="1"/>
    <xf numFmtId="3" fontId="13" fillId="0" borderId="0" xfId="0" applyNumberFormat="1" applyFont="1"/>
    <xf numFmtId="38" fontId="14" fillId="0" borderId="0" xfId="0" applyNumberFormat="1" applyFont="1"/>
    <xf numFmtId="38" fontId="14" fillId="0" borderId="0" xfId="1" applyNumberFormat="1" applyFont="1"/>
    <xf numFmtId="38" fontId="13" fillId="0" borderId="0" xfId="0" applyNumberFormat="1" applyFont="1"/>
    <xf numFmtId="164" fontId="14" fillId="0" borderId="0" xfId="1" applyNumberFormat="1" applyFont="1"/>
    <xf numFmtId="43" fontId="14" fillId="0" borderId="0" xfId="1" applyFont="1"/>
    <xf numFmtId="164" fontId="14" fillId="0" borderId="1" xfId="1" applyNumberFormat="1" applyFont="1" applyBorder="1"/>
    <xf numFmtId="43" fontId="14" fillId="0" borderId="0" xfId="1" applyFont="1" applyBorder="1"/>
    <xf numFmtId="43" fontId="14" fillId="0" borderId="1" xfId="1" applyFont="1" applyBorder="1"/>
    <xf numFmtId="38" fontId="14" fillId="0" borderId="0" xfId="0" applyNumberFormat="1" applyFont="1" applyBorder="1"/>
    <xf numFmtId="38" fontId="14" fillId="0" borderId="1" xfId="0" applyNumberFormat="1" applyFont="1" applyBorder="1"/>
    <xf numFmtId="38" fontId="13" fillId="0" borderId="0" xfId="0" applyNumberFormat="1" applyFont="1" applyBorder="1"/>
    <xf numFmtId="38" fontId="14" fillId="0" borderId="1" xfId="1" applyNumberFormat="1" applyFont="1" applyFill="1" applyBorder="1"/>
    <xf numFmtId="43" fontId="10" fillId="0" borderId="0" xfId="0" applyNumberFormat="1" applyFont="1"/>
    <xf numFmtId="49" fontId="8" fillId="0" borderId="0" xfId="0" applyNumberFormat="1" applyFont="1" applyFill="1"/>
    <xf numFmtId="49" fontId="11" fillId="0" borderId="0" xfId="0" applyNumberFormat="1" applyFont="1" applyFill="1"/>
    <xf numFmtId="0" fontId="11" fillId="0" borderId="0" xfId="0" applyNumberFormat="1" applyFont="1" applyFill="1"/>
    <xf numFmtId="43" fontId="14" fillId="0" borderId="1" xfId="1" applyFont="1" applyFill="1" applyBorder="1"/>
    <xf numFmtId="43" fontId="14" fillId="0" borderId="0" xfId="1" applyFont="1" applyFill="1"/>
    <xf numFmtId="38" fontId="13" fillId="0" borderId="0" xfId="0" applyNumberFormat="1" applyFont="1" applyFill="1"/>
    <xf numFmtId="0" fontId="10" fillId="0" borderId="0" xfId="0" applyFont="1" applyFill="1"/>
    <xf numFmtId="38" fontId="10" fillId="0" borderId="0" xfId="0" applyNumberFormat="1" applyFont="1" applyFill="1"/>
    <xf numFmtId="0" fontId="11" fillId="0" borderId="0" xfId="0" applyNumberFormat="1" applyFont="1"/>
    <xf numFmtId="38" fontId="10" fillId="0" borderId="0" xfId="0" applyNumberFormat="1" applyFont="1"/>
    <xf numFmtId="164" fontId="14" fillId="0" borderId="0" xfId="0" applyNumberFormat="1" applyFont="1"/>
    <xf numFmtId="38" fontId="13" fillId="0" borderId="0" xfId="1" applyNumberFormat="1" applyFont="1"/>
    <xf numFmtId="38" fontId="14" fillId="0" borderId="0" xfId="1" applyNumberFormat="1" applyFont="1" applyBorder="1"/>
    <xf numFmtId="0" fontId="8" fillId="0" borderId="0" xfId="0" applyFont="1"/>
    <xf numFmtId="38" fontId="11" fillId="0" borderId="2" xfId="1" applyNumberFormat="1" applyFont="1" applyBorder="1"/>
    <xf numFmtId="38" fontId="11" fillId="0" borderId="0" xfId="0" applyNumberFormat="1" applyFont="1"/>
    <xf numFmtId="0" fontId="8" fillId="0" borderId="0" xfId="0" applyNumberFormat="1" applyFont="1"/>
    <xf numFmtId="0" fontId="13" fillId="0" borderId="0" xfId="0" applyNumberFormat="1" applyFont="1"/>
    <xf numFmtId="165" fontId="11" fillId="0" borderId="0" xfId="0" applyNumberFormat="1" applyFont="1" applyBorder="1"/>
    <xf numFmtId="4" fontId="10" fillId="0" borderId="0" xfId="0" applyNumberFormat="1" applyFo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/>
    </xf>
    <xf numFmtId="3" fontId="16" fillId="0" borderId="0" xfId="0" applyNumberFormat="1" applyFont="1"/>
    <xf numFmtId="3" fontId="16" fillId="0" borderId="1" xfId="0" applyNumberFormat="1" applyFont="1" applyBorder="1"/>
    <xf numFmtId="0" fontId="15" fillId="0" borderId="0" xfId="0" applyNumberFormat="1" applyFont="1" applyAlignment="1">
      <alignment horizontal="left" indent="1"/>
    </xf>
    <xf numFmtId="3" fontId="16" fillId="0" borderId="3" xfId="0" applyNumberFormat="1" applyFont="1" applyBorder="1"/>
    <xf numFmtId="0" fontId="10" fillId="0" borderId="0" xfId="0" applyNumberFormat="1" applyFont="1"/>
  </cellXfs>
  <cellStyles count="31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0" xfId="8"/>
    <cellStyle name="Currency 2" xfId="9"/>
    <cellStyle name="Currency0" xfId="10"/>
    <cellStyle name="Date" xfId="11"/>
    <cellStyle name="Fixed" xfId="12"/>
    <cellStyle name="Heading 1 2" xfId="13"/>
    <cellStyle name="Heading 2 2" xfId="14"/>
    <cellStyle name="Normal" xfId="0" builtinId="0"/>
    <cellStyle name="Normal 10" xfId="15"/>
    <cellStyle name="Normal 2" xfId="16"/>
    <cellStyle name="Normal 2 2" xfId="17"/>
    <cellStyle name="Normal 2 3" xfId="18"/>
    <cellStyle name="Normal 2 4" xfId="19"/>
    <cellStyle name="Normal 2 5" xfId="20"/>
    <cellStyle name="Normal 3" xfId="21"/>
    <cellStyle name="Normal 3 2" xfId="22"/>
    <cellStyle name="Normal 3 3" xfId="23"/>
    <cellStyle name="Normal 4" xfId="2"/>
    <cellStyle name="Normal 5" xfId="24"/>
    <cellStyle name="Normal 6" xfId="25"/>
    <cellStyle name="Normal 7" xfId="26"/>
    <cellStyle name="Normal 8" xfId="27"/>
    <cellStyle name="Normal 9" xfId="28"/>
    <cellStyle name="Percent 2" xfId="29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workbookViewId="0">
      <pane xSplit="4" ySplit="8" topLeftCell="E9" activePane="bottomRight" state="frozenSplit"/>
      <selection pane="topRight" activeCell="E1" sqref="E1"/>
      <selection pane="bottomLeft" activeCell="A3" sqref="A3"/>
      <selection pane="bottomRight" activeCell="O15" sqref="O15"/>
    </sheetView>
  </sheetViews>
  <sheetFormatPr defaultRowHeight="14.25" x14ac:dyDescent="0.2"/>
  <cols>
    <col min="1" max="3" width="3" style="58" customWidth="1"/>
    <col min="4" max="4" width="37.140625" style="58" customWidth="1"/>
    <col min="5" max="5" width="10.7109375" style="69" customWidth="1"/>
    <col min="6" max="6" width="2.7109375" style="69" customWidth="1"/>
    <col min="7" max="7" width="10.7109375" style="69" customWidth="1"/>
    <col min="8" max="8" width="2.28515625" style="69" customWidth="1"/>
    <col min="9" max="9" width="12.5703125" style="69" bestFit="1" customWidth="1"/>
    <col min="10" max="10" width="2.7109375" style="69" customWidth="1"/>
    <col min="11" max="11" width="13.140625" style="69" bestFit="1" customWidth="1"/>
    <col min="12" max="12" width="2.7109375" style="18" customWidth="1"/>
    <col min="13" max="13" width="13.85546875" style="18" bestFit="1" customWidth="1"/>
    <col min="14" max="14" width="9.140625" style="18"/>
    <col min="15" max="15" width="11.5703125" style="18" bestFit="1" customWidth="1"/>
    <col min="16" max="16384" width="9.140625" style="18"/>
  </cols>
  <sheetData>
    <row r="1" spans="1:15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18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5" s="2" customFormat="1" ht="18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6" spans="1:15" s="11" customFormat="1" ht="15.75" x14ac:dyDescent="0.25">
      <c r="A6" s="7"/>
      <c r="B6" s="7"/>
      <c r="C6" s="7"/>
      <c r="D6" s="7"/>
      <c r="E6" s="8" t="s">
        <v>4</v>
      </c>
      <c r="F6" s="8"/>
      <c r="G6" s="8"/>
      <c r="H6" s="9"/>
      <c r="I6" s="10" t="s">
        <v>5</v>
      </c>
      <c r="J6" s="10"/>
      <c r="K6" s="10"/>
    </row>
    <row r="7" spans="1:15" x14ac:dyDescent="0.2">
      <c r="A7" s="12"/>
      <c r="B7" s="13"/>
      <c r="C7" s="13"/>
      <c r="D7" s="13"/>
      <c r="E7" s="14" t="s">
        <v>6</v>
      </c>
      <c r="F7" s="15"/>
      <c r="G7" s="14" t="s">
        <v>6</v>
      </c>
      <c r="H7" s="15"/>
      <c r="I7" s="14" t="s">
        <v>7</v>
      </c>
      <c r="J7" s="15"/>
      <c r="K7" s="14" t="s">
        <v>7</v>
      </c>
      <c r="L7" s="16"/>
      <c r="M7" s="17" t="s">
        <v>8</v>
      </c>
    </row>
    <row r="8" spans="1:15" s="26" customFormat="1" x14ac:dyDescent="0.2">
      <c r="A8" s="19"/>
      <c r="B8" s="20"/>
      <c r="C8" s="20"/>
      <c r="D8" s="20"/>
      <c r="E8" s="21" t="s">
        <v>9</v>
      </c>
      <c r="F8" s="22"/>
      <c r="G8" s="21" t="s">
        <v>10</v>
      </c>
      <c r="H8" s="23"/>
      <c r="I8" s="24" t="s">
        <v>9</v>
      </c>
      <c r="J8" s="23"/>
      <c r="K8" s="24" t="s">
        <v>10</v>
      </c>
      <c r="L8" s="25"/>
      <c r="M8" s="24" t="s">
        <v>10</v>
      </c>
    </row>
    <row r="9" spans="1:15" x14ac:dyDescent="0.2">
      <c r="A9" s="12"/>
      <c r="B9" s="13" t="s">
        <v>11</v>
      </c>
      <c r="C9" s="13"/>
      <c r="D9" s="13"/>
      <c r="E9" s="27"/>
      <c r="F9" s="27"/>
      <c r="G9" s="27"/>
      <c r="H9" s="27"/>
      <c r="I9" s="27"/>
      <c r="J9" s="27"/>
      <c r="K9" s="27"/>
      <c r="L9" s="28"/>
      <c r="M9" s="28"/>
    </row>
    <row r="10" spans="1:15" x14ac:dyDescent="0.2">
      <c r="A10" s="12"/>
      <c r="B10" s="13"/>
      <c r="C10" s="13" t="s">
        <v>12</v>
      </c>
      <c r="D10" s="13"/>
      <c r="E10" s="29">
        <v>194000</v>
      </c>
      <c r="F10" s="29"/>
      <c r="G10" s="29">
        <v>194000</v>
      </c>
      <c r="H10" s="29"/>
      <c r="I10" s="29">
        <v>394000</v>
      </c>
      <c r="J10" s="29"/>
      <c r="K10" s="30">
        <v>391750</v>
      </c>
      <c r="L10" s="31"/>
      <c r="M10" s="30">
        <f>575000+55000</f>
        <v>630000</v>
      </c>
    </row>
    <row r="11" spans="1:15" x14ac:dyDescent="0.2">
      <c r="A11" s="12"/>
      <c r="B11" s="13"/>
      <c r="C11" s="13" t="s">
        <v>13</v>
      </c>
      <c r="D11" s="13"/>
      <c r="E11" s="29">
        <v>1.32</v>
      </c>
      <c r="F11" s="29"/>
      <c r="G11" s="33">
        <v>0</v>
      </c>
      <c r="H11" s="29"/>
      <c r="I11" s="29">
        <v>6.72</v>
      </c>
      <c r="J11" s="29"/>
      <c r="K11" s="33">
        <v>0</v>
      </c>
      <c r="L11" s="31"/>
      <c r="M11" s="33">
        <v>0</v>
      </c>
    </row>
    <row r="12" spans="1:15" x14ac:dyDescent="0.2">
      <c r="A12" s="12"/>
      <c r="B12" s="13"/>
      <c r="C12" s="13" t="s">
        <v>14</v>
      </c>
      <c r="D12" s="13"/>
      <c r="E12" s="33">
        <v>0</v>
      </c>
      <c r="F12" s="29"/>
      <c r="G12" s="33">
        <v>0</v>
      </c>
      <c r="H12" s="29"/>
      <c r="I12" s="29">
        <v>1750</v>
      </c>
      <c r="J12" s="29"/>
      <c r="K12" s="33">
        <v>0</v>
      </c>
      <c r="L12" s="31"/>
      <c r="M12" s="33">
        <v>0</v>
      </c>
    </row>
    <row r="13" spans="1:15" x14ac:dyDescent="0.2">
      <c r="A13" s="12"/>
      <c r="B13" s="13"/>
      <c r="C13" s="13" t="s">
        <v>15</v>
      </c>
      <c r="D13" s="13"/>
      <c r="E13" s="34">
        <v>0</v>
      </c>
      <c r="F13" s="35"/>
      <c r="G13" s="36">
        <v>0</v>
      </c>
      <c r="H13" s="37"/>
      <c r="I13" s="38">
        <v>0</v>
      </c>
      <c r="J13" s="37"/>
      <c r="K13" s="34">
        <v>0</v>
      </c>
      <c r="L13" s="39"/>
      <c r="M13" s="40">
        <v>4000</v>
      </c>
    </row>
    <row r="14" spans="1:15" x14ac:dyDescent="0.2">
      <c r="A14" s="12"/>
      <c r="B14" s="13" t="s">
        <v>16</v>
      </c>
      <c r="C14" s="13"/>
      <c r="D14" s="13"/>
      <c r="E14" s="29">
        <f>SUM(E10:E13)</f>
        <v>194001.32</v>
      </c>
      <c r="F14" s="29"/>
      <c r="G14" s="30">
        <f>SUM(G10:G13)</f>
        <v>194000</v>
      </c>
      <c r="H14" s="29"/>
      <c r="I14" s="29">
        <f>SUM(I10:I13)</f>
        <v>395756.72</v>
      </c>
      <c r="J14" s="29"/>
      <c r="K14" s="30">
        <f>SUM(K10:K13)</f>
        <v>391750</v>
      </c>
      <c r="L14" s="31"/>
      <c r="M14" s="29">
        <f>SUM(M10:M13)</f>
        <v>634000</v>
      </c>
      <c r="O14" s="41"/>
    </row>
    <row r="15" spans="1:15" x14ac:dyDescent="0.2">
      <c r="A15" s="12"/>
      <c r="B15" s="13"/>
      <c r="C15" s="13"/>
      <c r="D15" s="13"/>
      <c r="E15" s="29"/>
      <c r="F15" s="29"/>
      <c r="G15" s="29"/>
      <c r="H15" s="29"/>
      <c r="I15" s="29"/>
      <c r="J15" s="29"/>
      <c r="K15" s="29"/>
      <c r="L15" s="31"/>
      <c r="M15" s="29"/>
    </row>
    <row r="16" spans="1:15" s="48" customFormat="1" x14ac:dyDescent="0.2">
      <c r="A16" s="42"/>
      <c r="B16" s="43"/>
      <c r="C16" s="43" t="s">
        <v>17</v>
      </c>
      <c r="D16" s="44"/>
      <c r="E16" s="45">
        <v>0</v>
      </c>
      <c r="F16" s="46"/>
      <c r="G16" s="45">
        <v>0</v>
      </c>
      <c r="H16" s="46"/>
      <c r="I16" s="45">
        <v>0</v>
      </c>
      <c r="J16" s="46"/>
      <c r="K16" s="45">
        <v>0</v>
      </c>
      <c r="L16" s="47"/>
      <c r="M16" s="40">
        <v>8300</v>
      </c>
      <c r="O16" s="49"/>
    </row>
    <row r="17" spans="1:16" x14ac:dyDescent="0.2">
      <c r="A17" s="12"/>
      <c r="B17" s="13"/>
      <c r="C17" s="13"/>
      <c r="D17" s="50"/>
      <c r="E17" s="30"/>
      <c r="F17" s="29"/>
      <c r="G17" s="29"/>
      <c r="H17" s="29"/>
      <c r="I17" s="29"/>
      <c r="J17" s="29"/>
      <c r="K17" s="29"/>
      <c r="L17" s="31"/>
      <c r="M17" s="30"/>
      <c r="P17" s="51"/>
    </row>
    <row r="18" spans="1:16" x14ac:dyDescent="0.2">
      <c r="A18" s="12"/>
      <c r="B18" s="13" t="s">
        <v>18</v>
      </c>
      <c r="C18" s="13"/>
      <c r="D18" s="13"/>
      <c r="E18" s="29"/>
      <c r="F18" s="29"/>
      <c r="G18" s="29"/>
      <c r="H18" s="29"/>
      <c r="I18" s="29"/>
      <c r="J18" s="29"/>
      <c r="K18" s="29"/>
      <c r="L18" s="31"/>
      <c r="M18" s="29"/>
    </row>
    <row r="19" spans="1:16" x14ac:dyDescent="0.2">
      <c r="A19" s="12"/>
      <c r="B19" s="13"/>
      <c r="C19" s="13" t="s">
        <v>19</v>
      </c>
      <c r="D19" s="13"/>
      <c r="E19" s="29"/>
      <c r="F19" s="29"/>
      <c r="G19" s="29"/>
      <c r="H19" s="29"/>
      <c r="I19" s="29"/>
      <c r="J19" s="29"/>
      <c r="K19" s="29"/>
      <c r="L19" s="31"/>
      <c r="M19" s="29"/>
    </row>
    <row r="20" spans="1:16" x14ac:dyDescent="0.2">
      <c r="A20" s="12"/>
      <c r="B20" s="13"/>
      <c r="C20" s="13"/>
      <c r="D20" s="13" t="s">
        <v>20</v>
      </c>
      <c r="E20" s="32">
        <v>0</v>
      </c>
      <c r="F20" s="32"/>
      <c r="G20" s="32">
        <v>0</v>
      </c>
      <c r="H20" s="32"/>
      <c r="I20" s="32">
        <v>0</v>
      </c>
      <c r="J20" s="32"/>
      <c r="K20" s="32">
        <v>0</v>
      </c>
      <c r="L20" s="31"/>
      <c r="M20" s="33">
        <v>0</v>
      </c>
    </row>
    <row r="21" spans="1:16" x14ac:dyDescent="0.2">
      <c r="A21" s="12"/>
      <c r="B21" s="13"/>
      <c r="C21" s="13"/>
      <c r="D21" s="13" t="s">
        <v>21</v>
      </c>
      <c r="E21" s="32">
        <v>0</v>
      </c>
      <c r="F21" s="32"/>
      <c r="G21" s="32">
        <v>0</v>
      </c>
      <c r="H21" s="32"/>
      <c r="I21" s="32">
        <v>0</v>
      </c>
      <c r="J21" s="32"/>
      <c r="K21" s="32">
        <v>0</v>
      </c>
      <c r="L21" s="31"/>
      <c r="M21" s="30">
        <v>200</v>
      </c>
    </row>
    <row r="22" spans="1:16" x14ac:dyDescent="0.2">
      <c r="A22" s="12"/>
      <c r="B22" s="13"/>
      <c r="C22" s="13"/>
      <c r="D22" s="13" t="s">
        <v>22</v>
      </c>
      <c r="E22" s="32">
        <v>75.34</v>
      </c>
      <c r="F22" s="52"/>
      <c r="G22" s="32">
        <v>600</v>
      </c>
      <c r="H22" s="52"/>
      <c r="I22" s="32">
        <v>1371.17</v>
      </c>
      <c r="J22" s="52"/>
      <c r="K22" s="32">
        <v>1800</v>
      </c>
      <c r="L22" s="31"/>
      <c r="M22" s="30">
        <v>5300</v>
      </c>
    </row>
    <row r="23" spans="1:16" x14ac:dyDescent="0.2">
      <c r="A23" s="12"/>
      <c r="B23" s="13"/>
      <c r="C23" s="13"/>
      <c r="D23" s="13" t="s">
        <v>23</v>
      </c>
      <c r="E23" s="32">
        <v>1000</v>
      </c>
      <c r="F23" s="52"/>
      <c r="G23" s="32">
        <v>1000</v>
      </c>
      <c r="H23" s="32"/>
      <c r="I23" s="32">
        <v>1000</v>
      </c>
      <c r="J23" s="32"/>
      <c r="K23" s="32">
        <v>1000</v>
      </c>
      <c r="L23" s="31"/>
      <c r="M23" s="30">
        <v>1000</v>
      </c>
    </row>
    <row r="24" spans="1:16" x14ac:dyDescent="0.2">
      <c r="A24" s="12"/>
      <c r="B24" s="13"/>
      <c r="C24" s="13"/>
      <c r="D24" s="13" t="s">
        <v>24</v>
      </c>
      <c r="E24" s="32">
        <v>0</v>
      </c>
      <c r="F24" s="32"/>
      <c r="G24" s="32">
        <v>0</v>
      </c>
      <c r="H24" s="32"/>
      <c r="I24" s="32">
        <v>150</v>
      </c>
      <c r="J24" s="32"/>
      <c r="K24" s="32">
        <v>150</v>
      </c>
      <c r="L24" s="31"/>
      <c r="M24" s="30">
        <v>150</v>
      </c>
    </row>
    <row r="25" spans="1:16" x14ac:dyDescent="0.2">
      <c r="A25" s="12"/>
      <c r="B25" s="13"/>
      <c r="C25" s="13"/>
      <c r="D25" s="13" t="s">
        <v>25</v>
      </c>
      <c r="E25" s="32">
        <v>0</v>
      </c>
      <c r="F25" s="32"/>
      <c r="G25" s="32">
        <v>0</v>
      </c>
      <c r="H25" s="32"/>
      <c r="I25" s="32">
        <v>-78.77</v>
      </c>
      <c r="J25" s="32"/>
      <c r="K25" s="32"/>
      <c r="L25" s="31"/>
      <c r="M25" s="30">
        <v>1500</v>
      </c>
    </row>
    <row r="26" spans="1:16" x14ac:dyDescent="0.2">
      <c r="A26" s="12"/>
      <c r="B26" s="13"/>
      <c r="C26" s="13"/>
      <c r="D26" s="13" t="s">
        <v>26</v>
      </c>
      <c r="E26" s="34">
        <v>0</v>
      </c>
      <c r="F26" s="32"/>
      <c r="G26" s="34">
        <v>0</v>
      </c>
      <c r="H26" s="32"/>
      <c r="I26" s="34">
        <v>0</v>
      </c>
      <c r="J26" s="32"/>
      <c r="K26" s="34">
        <v>0</v>
      </c>
      <c r="L26" s="31"/>
      <c r="M26" s="34">
        <v>500</v>
      </c>
    </row>
    <row r="27" spans="1:16" x14ac:dyDescent="0.2">
      <c r="A27" s="12"/>
      <c r="B27" s="13"/>
      <c r="C27" s="13" t="s">
        <v>27</v>
      </c>
      <c r="D27" s="13"/>
      <c r="E27" s="30">
        <f>SUM(E20:E26)</f>
        <v>1075.3399999999999</v>
      </c>
      <c r="F27" s="29"/>
      <c r="G27" s="29">
        <f>SUM(G20:G26)</f>
        <v>1600</v>
      </c>
      <c r="H27" s="29"/>
      <c r="I27" s="30">
        <f>SUM(I20:I26)</f>
        <v>2442.4</v>
      </c>
      <c r="J27" s="29"/>
      <c r="K27" s="30">
        <f>SUM(K20:K26)</f>
        <v>2950</v>
      </c>
      <c r="L27" s="31"/>
      <c r="M27" s="29">
        <f>SUM(M20:M26)</f>
        <v>8650</v>
      </c>
    </row>
    <row r="28" spans="1:16" ht="30" customHeight="1" x14ac:dyDescent="0.2">
      <c r="A28" s="12"/>
      <c r="B28" s="50"/>
      <c r="C28" s="50"/>
      <c r="D28" s="50"/>
      <c r="E28" s="29"/>
      <c r="F28" s="29"/>
      <c r="G28" s="29"/>
      <c r="H28" s="29"/>
      <c r="I28" s="29"/>
      <c r="J28" s="29"/>
      <c r="K28" s="29"/>
      <c r="L28" s="31"/>
      <c r="M28" s="31"/>
    </row>
    <row r="29" spans="1:16" x14ac:dyDescent="0.2">
      <c r="A29" s="12"/>
      <c r="B29" s="13"/>
      <c r="C29" s="13" t="s">
        <v>28</v>
      </c>
      <c r="D29" s="13"/>
      <c r="E29" s="29"/>
      <c r="F29" s="29"/>
      <c r="G29" s="29"/>
      <c r="H29" s="29"/>
      <c r="I29" s="29"/>
      <c r="J29" s="29"/>
      <c r="K29" s="29"/>
      <c r="L29" s="31"/>
      <c r="M29" s="31"/>
    </row>
    <row r="30" spans="1:16" x14ac:dyDescent="0.2">
      <c r="A30" s="12"/>
      <c r="B30" s="13"/>
      <c r="C30" s="13"/>
      <c r="D30" s="13" t="s">
        <v>29</v>
      </c>
      <c r="E30" s="32">
        <v>946.34</v>
      </c>
      <c r="F30" s="32"/>
      <c r="G30" s="32">
        <v>1000</v>
      </c>
      <c r="H30" s="30"/>
      <c r="I30" s="30">
        <v>11779.81</v>
      </c>
      <c r="J30" s="30"/>
      <c r="K30" s="30">
        <v>12400</v>
      </c>
      <c r="L30" s="53"/>
      <c r="M30" s="30">
        <v>298300</v>
      </c>
    </row>
    <row r="31" spans="1:16" x14ac:dyDescent="0.2">
      <c r="A31" s="12"/>
      <c r="B31" s="13"/>
      <c r="C31" s="13"/>
      <c r="D31" s="13" t="s">
        <v>30</v>
      </c>
      <c r="E31" s="30">
        <v>16140.58</v>
      </c>
      <c r="F31" s="29"/>
      <c r="G31" s="29">
        <v>15149</v>
      </c>
      <c r="H31" s="29"/>
      <c r="I31" s="30">
        <f>91059.46-17349</f>
        <v>73710.460000000006</v>
      </c>
      <c r="J31" s="29"/>
      <c r="K31" s="29">
        <v>80180</v>
      </c>
      <c r="L31" s="31"/>
      <c r="M31" s="29">
        <v>210000</v>
      </c>
    </row>
    <row r="32" spans="1:16" x14ac:dyDescent="0.2">
      <c r="A32" s="12"/>
      <c r="B32" s="13"/>
      <c r="C32" s="13"/>
      <c r="D32" s="13" t="s">
        <v>31</v>
      </c>
      <c r="E32" s="33">
        <v>0</v>
      </c>
      <c r="F32" s="29"/>
      <c r="G32" s="33">
        <v>0</v>
      </c>
      <c r="H32" s="29"/>
      <c r="I32" s="30">
        <v>2503.58</v>
      </c>
      <c r="J32" s="29"/>
      <c r="K32" s="30">
        <v>2500</v>
      </c>
      <c r="L32" s="31"/>
      <c r="M32" s="29">
        <v>40000</v>
      </c>
    </row>
    <row r="33" spans="1:14" x14ac:dyDescent="0.2">
      <c r="A33" s="12"/>
      <c r="B33" s="13"/>
      <c r="C33" s="13"/>
      <c r="D33" s="13" t="s">
        <v>32</v>
      </c>
      <c r="E33" s="30">
        <v>220.09</v>
      </c>
      <c r="F33" s="29"/>
      <c r="G33" s="30">
        <v>1250</v>
      </c>
      <c r="H33" s="29"/>
      <c r="I33" s="30">
        <v>3395.19</v>
      </c>
      <c r="J33" s="29"/>
      <c r="K33" s="30">
        <v>1250</v>
      </c>
      <c r="L33" s="31"/>
      <c r="M33" s="29">
        <v>7000</v>
      </c>
    </row>
    <row r="34" spans="1:14" x14ac:dyDescent="0.2">
      <c r="A34" s="12"/>
      <c r="B34" s="13"/>
      <c r="C34" s="13"/>
      <c r="D34" s="13" t="s">
        <v>33</v>
      </c>
      <c r="E34" s="54">
        <v>365.7</v>
      </c>
      <c r="F34" s="29"/>
      <c r="G34" s="30">
        <v>2000</v>
      </c>
      <c r="H34" s="29"/>
      <c r="I34" s="30">
        <f>10485.7-2000</f>
        <v>8485.7000000000007</v>
      </c>
      <c r="J34" s="29"/>
      <c r="K34" s="29">
        <v>9500</v>
      </c>
      <c r="L34" s="31"/>
      <c r="M34" s="29">
        <v>26000</v>
      </c>
    </row>
    <row r="35" spans="1:14" x14ac:dyDescent="0.2">
      <c r="A35" s="12"/>
      <c r="B35" s="13"/>
      <c r="C35" s="13"/>
      <c r="D35" s="13" t="s">
        <v>34</v>
      </c>
      <c r="E35" s="54">
        <v>720.95</v>
      </c>
      <c r="F35" s="29"/>
      <c r="G35" s="29">
        <v>850</v>
      </c>
      <c r="H35" s="29"/>
      <c r="I35" s="54">
        <v>28228.080000000002</v>
      </c>
      <c r="J35" s="29"/>
      <c r="K35" s="29">
        <v>28541</v>
      </c>
      <c r="L35" s="31"/>
      <c r="M35" s="29">
        <v>34500</v>
      </c>
    </row>
    <row r="36" spans="1:14" x14ac:dyDescent="0.2">
      <c r="A36" s="12"/>
      <c r="B36" s="13"/>
      <c r="C36" s="13"/>
      <c r="D36" s="13" t="s">
        <v>35</v>
      </c>
      <c r="E36" s="35">
        <v>0</v>
      </c>
      <c r="F36" s="29"/>
      <c r="G36" s="33">
        <v>0</v>
      </c>
      <c r="H36" s="29"/>
      <c r="I36" s="54">
        <v>61.3</v>
      </c>
      <c r="J36" s="29"/>
      <c r="K36" s="30">
        <v>50</v>
      </c>
      <c r="L36" s="31"/>
      <c r="M36" s="29">
        <v>7500</v>
      </c>
    </row>
    <row r="37" spans="1:14" x14ac:dyDescent="0.2">
      <c r="A37" s="12"/>
      <c r="B37" s="13"/>
      <c r="C37" s="13"/>
      <c r="D37" s="13" t="s">
        <v>36</v>
      </c>
      <c r="E37" s="34">
        <v>0</v>
      </c>
      <c r="F37" s="33"/>
      <c r="G37" s="34">
        <v>0</v>
      </c>
      <c r="H37" s="33"/>
      <c r="I37" s="34">
        <v>0</v>
      </c>
      <c r="J37" s="33"/>
      <c r="K37" s="34">
        <v>0</v>
      </c>
      <c r="L37" s="31"/>
      <c r="M37" s="38">
        <v>15000</v>
      </c>
    </row>
    <row r="38" spans="1:14" x14ac:dyDescent="0.2">
      <c r="A38" s="12"/>
      <c r="B38" s="13"/>
      <c r="C38" s="13" t="s">
        <v>37</v>
      </c>
      <c r="D38" s="13"/>
      <c r="E38" s="38">
        <f>ROUND(SUM(E29:E37),5)</f>
        <v>18393.66</v>
      </c>
      <c r="F38" s="29"/>
      <c r="G38" s="38">
        <f>ROUND(SUM(G29:G37),5)</f>
        <v>20249</v>
      </c>
      <c r="H38" s="29"/>
      <c r="I38" s="38">
        <f>SUM(I30:I37)</f>
        <v>128164.12000000001</v>
      </c>
      <c r="J38" s="29"/>
      <c r="K38" s="38">
        <f>SUM(K30:K37)</f>
        <v>134421</v>
      </c>
      <c r="L38" s="31"/>
      <c r="M38" s="38">
        <f>ROUND(SUM(M29:M37),5)</f>
        <v>638300</v>
      </c>
    </row>
    <row r="39" spans="1:14" ht="30" customHeight="1" x14ac:dyDescent="0.2">
      <c r="A39" s="12"/>
      <c r="B39" s="13" t="s">
        <v>38</v>
      </c>
      <c r="C39" s="13"/>
      <c r="D39" s="13"/>
      <c r="E39" s="38">
        <f>SUM(E27+E38)</f>
        <v>19469</v>
      </c>
      <c r="F39" s="29"/>
      <c r="G39" s="38">
        <f>SUM(G27+G38)</f>
        <v>21849</v>
      </c>
      <c r="H39" s="29"/>
      <c r="I39" s="38">
        <f>SUM(I27+I38)</f>
        <v>130606.52</v>
      </c>
      <c r="J39" s="29"/>
      <c r="K39" s="38">
        <f>SUM(K27+K38)</f>
        <v>137371</v>
      </c>
      <c r="L39" s="31"/>
      <c r="M39" s="38">
        <f>SUM(M27+M38)</f>
        <v>646950</v>
      </c>
    </row>
    <row r="40" spans="1:14" s="55" customFormat="1" ht="30" customHeight="1" thickBot="1" x14ac:dyDescent="0.25">
      <c r="B40" s="13" t="s">
        <v>39</v>
      </c>
      <c r="C40" s="13"/>
      <c r="D40" s="13"/>
      <c r="E40" s="56">
        <f>+E14+E16-E39</f>
        <v>174532.32</v>
      </c>
      <c r="F40" s="57"/>
      <c r="G40" s="56">
        <f>+G14+G16-G39</f>
        <v>172151</v>
      </c>
      <c r="H40" s="57"/>
      <c r="I40" s="56">
        <f>+I14+I16-I39</f>
        <v>265150.19999999995</v>
      </c>
      <c r="J40" s="57"/>
      <c r="K40" s="56">
        <f>+K14+K16-K39</f>
        <v>254379</v>
      </c>
      <c r="L40" s="57"/>
      <c r="M40" s="56">
        <f>+M14+M16-M39</f>
        <v>-4650</v>
      </c>
    </row>
    <row r="41" spans="1:14" ht="15" thickTop="1" x14ac:dyDescent="0.2">
      <c r="B41" s="50"/>
      <c r="C41" s="50"/>
      <c r="D41" s="50"/>
      <c r="E41" s="59"/>
      <c r="F41" s="59"/>
      <c r="G41" s="59"/>
      <c r="H41" s="59"/>
      <c r="I41" s="31"/>
      <c r="J41" s="59"/>
      <c r="K41" s="59"/>
      <c r="L41" s="16"/>
      <c r="M41" s="60"/>
      <c r="N41" s="61"/>
    </row>
    <row r="42" spans="1:14" x14ac:dyDescent="0.2">
      <c r="B42" s="50"/>
      <c r="C42" s="50"/>
      <c r="D42" s="50"/>
      <c r="E42" s="62" t="s">
        <v>40</v>
      </c>
      <c r="F42" s="59"/>
      <c r="G42" s="59"/>
      <c r="H42" s="59"/>
      <c r="I42" s="63" t="s">
        <v>41</v>
      </c>
      <c r="J42" s="59"/>
      <c r="K42" s="63" t="s">
        <v>42</v>
      </c>
      <c r="L42" s="16"/>
      <c r="M42" s="16"/>
    </row>
    <row r="43" spans="1:14" x14ac:dyDescent="0.2">
      <c r="B43" s="50"/>
      <c r="C43" s="50"/>
      <c r="D43" s="50"/>
      <c r="E43" s="64" t="s">
        <v>43</v>
      </c>
      <c r="F43" s="59"/>
      <c r="G43" s="59"/>
      <c r="H43" s="59"/>
      <c r="I43" s="65">
        <v>260552.57</v>
      </c>
      <c r="J43" s="59"/>
      <c r="K43" s="65">
        <v>84946.23</v>
      </c>
      <c r="L43" s="16"/>
      <c r="M43" s="31"/>
    </row>
    <row r="44" spans="1:14" x14ac:dyDescent="0.2">
      <c r="B44" s="50"/>
      <c r="C44" s="50"/>
      <c r="D44" s="50"/>
      <c r="E44" s="64" t="s">
        <v>44</v>
      </c>
      <c r="F44" s="59"/>
      <c r="G44" s="59"/>
      <c r="H44" s="59"/>
      <c r="I44" s="65">
        <v>16049.63</v>
      </c>
      <c r="J44" s="59"/>
      <c r="K44" s="65">
        <v>16048.31</v>
      </c>
      <c r="L44" s="16"/>
      <c r="M44" s="16"/>
    </row>
    <row r="45" spans="1:14" x14ac:dyDescent="0.2">
      <c r="B45" s="50"/>
      <c r="C45" s="50"/>
      <c r="D45" s="50"/>
      <c r="E45" s="64" t="s">
        <v>45</v>
      </c>
      <c r="F45" s="59"/>
      <c r="G45" s="59"/>
      <c r="H45" s="59"/>
      <c r="I45" s="66">
        <v>33987.050000000003</v>
      </c>
      <c r="J45" s="59"/>
      <c r="K45" s="66">
        <v>35062.39</v>
      </c>
      <c r="L45" s="16"/>
      <c r="M45" s="16"/>
    </row>
    <row r="46" spans="1:14" ht="15" thickBot="1" x14ac:dyDescent="0.25">
      <c r="B46" s="50"/>
      <c r="C46" s="50"/>
      <c r="D46" s="50"/>
      <c r="E46" s="67" t="s">
        <v>46</v>
      </c>
      <c r="F46" s="59"/>
      <c r="G46" s="59"/>
      <c r="H46" s="59"/>
      <c r="I46" s="68">
        <f>SUM(I43:I45)</f>
        <v>310589.25</v>
      </c>
      <c r="J46" s="59"/>
      <c r="K46" s="68">
        <f>SUM(K43:K45)</f>
        <v>136056.93</v>
      </c>
      <c r="L46" s="16"/>
      <c r="M46" s="16"/>
    </row>
    <row r="47" spans="1:14" ht="15" thickTop="1" x14ac:dyDescent="0.2"/>
  </sheetData>
  <mergeCells count="6">
    <mergeCell ref="A1:M1"/>
    <mergeCell ref="A2:M2"/>
    <mergeCell ref="A3:M3"/>
    <mergeCell ref="A4:M4"/>
    <mergeCell ref="E6:G6"/>
    <mergeCell ref="I6:K6"/>
  </mergeCells>
  <printOptions horizontalCentered="1"/>
  <pageMargins left="0.45" right="0.45" top="0.75" bottom="0.75" header="0.25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Nov 16</vt:lpstr>
      <vt:lpstr>'Nov 16'!Print_Area</vt:lpstr>
      <vt:lpstr>'Nov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Stevenson</dc:creator>
  <cp:lastModifiedBy>Megan Stevenson</cp:lastModifiedBy>
  <dcterms:created xsi:type="dcterms:W3CDTF">2016-12-05T17:03:45Z</dcterms:created>
  <dcterms:modified xsi:type="dcterms:W3CDTF">2016-12-05T17:04:11Z</dcterms:modified>
</cp:coreProperties>
</file>